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53\"/>
    </mc:Choice>
  </mc:AlternateContent>
  <xr:revisionPtr revIDLastSave="0" documentId="13_ncr:1_{27E3D84D-F2F5-46F5-8651-87045F5BD906}" xr6:coauthVersionLast="47" xr6:coauthVersionMax="47" xr10:uidLastSave="{00000000-0000-0000-0000-000000000000}"/>
  <bookViews>
    <workbookView xWindow="540" yWindow="38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12-01" sheetId="4" r:id="rId4"/>
    <sheet name="ОСР 525-02-01(1)" sheetId="5" r:id="rId5"/>
    <sheet name="ОСР 525-09-01" sheetId="6" r:id="rId6"/>
    <sheet name="ОСР 525-12-01(1)" sheetId="7" r:id="rId7"/>
    <sheet name="ОСР 556-02-01" sheetId="8" r:id="rId8"/>
    <sheet name="ОСР 556-12-01" sheetId="9" r:id="rId9"/>
    <sheet name="ОСР 556-02-01(1)" sheetId="10" r:id="rId10"/>
    <sheet name="ОСР 556-09-01" sheetId="11" r:id="rId11"/>
    <sheet name="ОСР 556-12-01(1)" sheetId="12" r:id="rId12"/>
    <sheet name="Источники ЦИ" sheetId="13" r:id="rId13"/>
    <sheet name="Цена МАТ и ОБ по ТКП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6" i="2" l="1"/>
  <c r="G76" i="2"/>
  <c r="F76" i="2"/>
  <c r="E76" i="2"/>
  <c r="D76" i="2"/>
  <c r="H75" i="2"/>
  <c r="G75" i="2"/>
  <c r="F75" i="2"/>
  <c r="E75" i="2"/>
  <c r="D75" i="2"/>
  <c r="H74" i="2"/>
  <c r="G74" i="2"/>
  <c r="F74" i="2"/>
  <c r="E74" i="2"/>
  <c r="D74" i="2"/>
  <c r="H72" i="2"/>
  <c r="G72" i="2"/>
  <c r="F72" i="2"/>
  <c r="E72" i="2"/>
  <c r="D72" i="2"/>
  <c r="H71" i="2"/>
  <c r="G71" i="2"/>
  <c r="F71" i="2"/>
  <c r="E71" i="2"/>
  <c r="D71" i="2"/>
  <c r="H70" i="2"/>
  <c r="G70" i="2"/>
  <c r="F70" i="2"/>
  <c r="E70" i="2"/>
  <c r="D70" i="2"/>
  <c r="H62" i="2"/>
  <c r="G62" i="2"/>
  <c r="F62" i="2"/>
  <c r="E62" i="2"/>
  <c r="D62" i="2"/>
  <c r="H61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</calcChain>
</file>

<file path=xl/sharedStrings.xml><?xml version="1.0" encoding="utf-8"?>
<sst xmlns="http://schemas.openxmlformats.org/spreadsheetml/2006/main" count="463" uniqueCount="163">
  <si>
    <t>СВОДКА ЗАТРАТ</t>
  </si>
  <si>
    <t>P_0753</t>
  </si>
  <si>
    <t>(идентификатор инвестиционного проекта)</t>
  </si>
  <si>
    <t>Реконструкция ВЛ-0,4 кВ от КТП БГЛ 614 10/0,4/160 кВА (протяженностью 3,25км) с заменой КТП 10/0,4/160 кВА, установка приборов учета (154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</si>
  <si>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</si>
  <si>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</si>
  <si>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</si>
  <si>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</si>
  <si>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</si>
  <si>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</si>
  <si>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</si>
  <si>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</si>
  <si>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</si>
  <si>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</si>
  <si>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</si>
  <si>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</si>
  <si>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</si>
  <si>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</si>
  <si>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</si>
  <si>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</si>
  <si>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</si>
  <si>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</si>
  <si>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</si>
  <si>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</si>
  <si>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</si>
  <si>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</si>
  <si>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</si>
  <si>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</si>
  <si>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</si>
  <si>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</si>
  <si>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</si>
  <si>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</si>
  <si>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</si>
  <si>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</si>
  <si>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</si>
  <si>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</si>
  <si>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</si>
  <si>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</si>
  <si>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</si>
  <si>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</si>
  <si>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</si>
  <si>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</si>
  <si>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</si>
  <si>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</si>
  <si>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ОСР-556-02-01</t>
  </si>
  <si>
    <t>Ограждение КТП</t>
  </si>
  <si>
    <t>"Реконструкция КТП КЯР 418/160 кВА с заменой КТП" Красноярский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</si>
  <si>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</si>
  <si>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</si>
  <si>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</si>
  <si>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</si>
  <si>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</si>
  <si>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</si>
  <si>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</si>
  <si>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</si>
  <si>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</si>
  <si>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</si>
  <si>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</si>
  <si>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</si>
  <si>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</si>
  <si>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</si>
  <si>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</si>
  <si>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</si>
  <si>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</si>
  <si>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</si>
  <si>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</si>
  <si>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</si>
  <si>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</si>
  <si>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ОСР-525-09-01</t>
  </si>
  <si>
    <t>Пусконаладочные работы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</si>
  <si>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</si>
  <si>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</si>
  <si>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</si>
  <si>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</si>
  <si>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Письмо Госстроя №1336-ВК/1</t>
  </si>
  <si>
    <t>ОСР-556-09-01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</si>
  <si>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</si>
  <si>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</si>
  <si>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</si>
  <si>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</si>
  <si>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</si>
  <si>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</si>
  <si>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</si>
  <si>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</si>
  <si>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ОСР-556-12-01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</si>
  <si>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</si>
  <si>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</si>
  <si>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</si>
  <si>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</si>
  <si>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</si>
  <si>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</si>
  <si>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</si>
  <si>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</si>
  <si>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</si>
  <si>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</si>
  <si>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</si>
  <si>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</si>
  <si>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</si>
  <si>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</si>
  <si>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</si>
  <si>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</si>
  <si>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</si>
  <si>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</si>
  <si>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</si>
  <si>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</si>
  <si>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</si>
  <si>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</si>
  <si>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</si>
  <si>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525-09-01</t>
  </si>
  <si>
    <t>ЛС-525-09-01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</si>
  <si>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</si>
  <si>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</si>
  <si>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</si>
  <si>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</si>
  <si>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</si>
  <si>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</si>
  <si>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Замена КТП КЯР 418/160 кВА</t>
  </si>
  <si>
    <t>ОБЪЕКТНЫЙ СМЕТНЫЙ РАСЧЕТ № ОСР 556-09-01</t>
  </si>
  <si>
    <t>ЛС-556-09</t>
  </si>
  <si>
    <t>ПНР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</si>
  <si>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</si>
  <si>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</si>
  <si>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</si>
  <si>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</si>
  <si>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</si>
  <si>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</si>
  <si>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</si>
  <si>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</si>
  <si>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</si>
  <si>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</si>
  <si>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</si>
  <si>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</si>
  <si>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</si>
  <si>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</si>
  <si>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</si>
  <si>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ОСР 525-12-01</t>
  </si>
  <si>
    <t>Реконструкция ВЛ одноцепная</t>
  </si>
  <si>
    <t>км</t>
  </si>
  <si>
    <t>ОСР 525-09-01</t>
  </si>
  <si>
    <t>ОСР 556-02-01</t>
  </si>
  <si>
    <t>Устройство Ограждения из панелей металлических сетчатых по железобетонным столбам</t>
  </si>
  <si>
    <t>км2</t>
  </si>
  <si>
    <t>"Реконструкция  КТП КЯР 418/160 кВА с заменой КТП" Красноярский район Самарская область</t>
  </si>
  <si>
    <t>ОСР 556-09-01</t>
  </si>
  <si>
    <t>Монтаж (реконструкция) КТП (киоск)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</si>
  <si>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</si>
  <si>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</si>
  <si>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</si>
  <si>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</si>
  <si>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</si>
  <si>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</si>
  <si>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</si>
  <si>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</si>
  <si>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</si>
  <si>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</si>
  <si>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</si>
  <si>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</si>
  <si>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Светильник ДКУ-50W IP65</t>
  </si>
  <si>
    <t>Провод СИП-2 3*95+1*95+1*25</t>
  </si>
  <si>
    <t>Стойка ж/б СНЦс-5,1-11,5</t>
  </si>
  <si>
    <t>Стойка ж/б СВ95-3</t>
  </si>
  <si>
    <t>КТП 160 кВА тупиковая, 10/0,4</t>
  </si>
  <si>
    <t>10/0,4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</si>
</sst>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\ _₽_-;\-* #\ ##0.00\ _₽_-;_-* &quot;-&quot;??\ _₽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_-* #\ ##0.00_-;\-* #\ ##0.00_-;_-* &quot;-&quot;??_-;_-@_-"/>
    <numFmt numFmtId="172" formatCode="###\ ###\ ###\ ##0.00"/>
    <numFmt numFmtId="173" formatCode="#\ ##0.00000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172" fontId="3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2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3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64" fontId="13" fillId="0" borderId="1" xfId="3" applyNumberFormat="1" applyFont="1" applyBorder="1" applyAlignment="1">
      <alignment vertical="center" wrapText="1"/>
    </xf>
    <xf numFmtId="164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2" zoomScale="85" zoomScaleNormal="85" workbookViewId="0">
      <selection activeCell="C46" sqref="C46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16.44140625" customWidth="1"/>
    <col min="9" max="9" width="15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2" t="s">
        <v>0</v>
      </c>
      <c r="B12" s="82"/>
      <c r="C12" s="82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3" t="s">
        <v>1</v>
      </c>
      <c r="B16" s="83"/>
      <c r="C16" s="83"/>
    </row>
    <row r="17" spans="1:9" ht="16.2" customHeight="1">
      <c r="A17" s="84" t="s">
        <v>2</v>
      </c>
      <c r="B17" s="84"/>
      <c r="C17" s="84"/>
    </row>
    <row r="18" spans="1:9" ht="16.2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6.2" customHeight="1">
      <c r="A20" s="84" t="s">
        <v>4</v>
      </c>
      <c r="B20" s="84"/>
      <c r="C20" s="84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2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6.9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6.9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6.9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6.9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6.9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C30*I38</f>
        <v>0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0.73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5">
        <f>C32*C33</f>
        <v>0</v>
      </c>
      <c r="D34" s="57"/>
      <c r="E34" s="66"/>
      <c r="F34" s="67"/>
      <c r="G34" s="68"/>
      <c r="H34" s="60"/>
      <c r="I34" s="80"/>
    </row>
    <row r="35" spans="1:9" ht="15.6">
      <c r="A35" s="86" t="s">
        <v>26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ССР!D76+ССР!E76</f>
        <v>38528.2141303795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ССР!F76</f>
        <v>3312.8873389223399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(ССР!G72)*1.2</f>
        <v>6154.3272151810597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47995.428684482897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7999.2381144828796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C40*I39</f>
        <v>58135.632940227399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0.73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42439.012046365999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3">
        <f>C34+C44</f>
        <v>42439.012046365999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46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116</v>
      </c>
      <c r="D13" s="32">
        <v>440.38900000000001</v>
      </c>
      <c r="E13" s="32">
        <v>15.47</v>
      </c>
      <c r="F13" s="32">
        <v>2456.46</v>
      </c>
      <c r="G13" s="32">
        <v>0</v>
      </c>
      <c r="H13" s="32">
        <v>2912.319</v>
      </c>
      <c r="J13" s="20"/>
    </row>
    <row r="14" spans="1:14" ht="16.95" customHeight="1">
      <c r="A14" s="2"/>
      <c r="B14" s="33"/>
      <c r="C14" s="33" t="s">
        <v>105</v>
      </c>
      <c r="D14" s="32">
        <v>440.38900000000001</v>
      </c>
      <c r="E14" s="32">
        <v>15.47</v>
      </c>
      <c r="F14" s="32">
        <v>2456.46</v>
      </c>
      <c r="G14" s="32">
        <v>0</v>
      </c>
      <c r="H14" s="32">
        <v>2912.319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119</v>
      </c>
      <c r="D13" s="32">
        <v>0</v>
      </c>
      <c r="E13" s="32">
        <v>0</v>
      </c>
      <c r="F13" s="32">
        <v>0</v>
      </c>
      <c r="G13" s="32">
        <v>74.099999999999994</v>
      </c>
      <c r="H13" s="32">
        <v>74.099999999999994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74.099999999999994</v>
      </c>
      <c r="H14" s="32">
        <v>74.099999999999994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B3" sqref="B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114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114</v>
      </c>
      <c r="D13" s="32">
        <v>0</v>
      </c>
      <c r="E13" s="32">
        <v>0</v>
      </c>
      <c r="F13" s="32">
        <v>0</v>
      </c>
      <c r="G13" s="32">
        <v>299.12400000000002</v>
      </c>
      <c r="H13" s="32">
        <v>299.12400000000002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299.12400000000002</v>
      </c>
      <c r="H14" s="32">
        <v>299.12400000000002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5"/>
  <sheetViews>
    <sheetView zoomScale="75" zoomScaleNormal="75" workbookViewId="0">
      <selection activeCell="H3" sqref="H3:H92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120</v>
      </c>
      <c r="B1" s="10" t="s">
        <v>121</v>
      </c>
      <c r="C1" s="10" t="s">
        <v>122</v>
      </c>
      <c r="D1" s="10" t="s">
        <v>123</v>
      </c>
      <c r="E1" s="10" t="s">
        <v>124</v>
      </c>
      <c r="F1" s="10" t="s">
        <v>125</v>
      </c>
      <c r="G1" s="10" t="s">
        <v>126</v>
      </c>
      <c r="H1" s="10" t="s">
        <v>127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/>
      <c r="B3" s="94"/>
      <c r="C3" s="11"/>
      <c r="D3" s="12">
        <v>11930.38</v>
      </c>
      <c r="E3" s="13"/>
      <c r="F3" s="13"/>
      <c r="G3" s="13"/>
      <c r="H3" s="14"/>
    </row>
    <row r="4" spans="1:8">
      <c r="A4" s="99" t="s">
        <v>128</v>
      </c>
      <c r="B4" s="15" t="s">
        <v>129</v>
      </c>
      <c r="C4" s="11"/>
      <c r="D4" s="12">
        <v>10972.5</v>
      </c>
      <c r="E4" s="13"/>
      <c r="F4" s="13"/>
      <c r="G4" s="13"/>
      <c r="H4" s="14"/>
    </row>
    <row r="5" spans="1:8">
      <c r="A5" s="99"/>
      <c r="B5" s="15" t="s">
        <v>130</v>
      </c>
      <c r="C5" s="10"/>
      <c r="D5" s="12">
        <v>957.88</v>
      </c>
      <c r="E5" s="13"/>
      <c r="F5" s="13"/>
      <c r="G5" s="13"/>
      <c r="H5" s="16"/>
    </row>
    <row r="6" spans="1:8">
      <c r="A6" s="100"/>
      <c r="B6" s="15" t="s">
        <v>131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132</v>
      </c>
      <c r="C7" s="10"/>
      <c r="D7" s="12">
        <v>0</v>
      </c>
      <c r="E7" s="13"/>
      <c r="F7" s="13"/>
      <c r="G7" s="13"/>
      <c r="H7" s="16"/>
    </row>
    <row r="8" spans="1:8">
      <c r="A8" s="95" t="s">
        <v>104</v>
      </c>
      <c r="B8" s="96"/>
      <c r="C8" s="99" t="s">
        <v>133</v>
      </c>
      <c r="D8" s="17">
        <v>11930.38</v>
      </c>
      <c r="E8" s="13">
        <v>154</v>
      </c>
      <c r="F8" s="13" t="s">
        <v>134</v>
      </c>
      <c r="G8" s="17">
        <v>77.47</v>
      </c>
      <c r="H8" s="16"/>
    </row>
    <row r="9" spans="1:8">
      <c r="A9" s="101">
        <v>1</v>
      </c>
      <c r="B9" s="15" t="s">
        <v>129</v>
      </c>
      <c r="C9" s="99"/>
      <c r="D9" s="17">
        <v>10972.5</v>
      </c>
      <c r="E9" s="13"/>
      <c r="F9" s="13"/>
      <c r="G9" s="13"/>
      <c r="H9" s="100" t="s">
        <v>43</v>
      </c>
    </row>
    <row r="10" spans="1:8">
      <c r="A10" s="99"/>
      <c r="B10" s="15" t="s">
        <v>130</v>
      </c>
      <c r="C10" s="99"/>
      <c r="D10" s="17">
        <v>957.88</v>
      </c>
      <c r="E10" s="13"/>
      <c r="F10" s="13"/>
      <c r="G10" s="13"/>
      <c r="H10" s="100"/>
    </row>
    <row r="11" spans="1:8">
      <c r="A11" s="99"/>
      <c r="B11" s="15" t="s">
        <v>131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132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83</v>
      </c>
      <c r="B13" s="94"/>
      <c r="C13" s="10"/>
      <c r="D13" s="12">
        <v>3341.7247368420999</v>
      </c>
      <c r="E13" s="13"/>
      <c r="F13" s="13"/>
      <c r="G13" s="13"/>
      <c r="H13" s="16"/>
    </row>
    <row r="14" spans="1:8">
      <c r="A14" s="99" t="s">
        <v>135</v>
      </c>
      <c r="B14" s="15" t="s">
        <v>129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130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131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132</v>
      </c>
      <c r="C17" s="10"/>
      <c r="D17" s="12">
        <v>3341.7247368420999</v>
      </c>
      <c r="E17" s="13"/>
      <c r="F17" s="13"/>
      <c r="G17" s="13"/>
      <c r="H17" s="16"/>
    </row>
    <row r="18" spans="1:8">
      <c r="A18" s="95" t="s">
        <v>83</v>
      </c>
      <c r="B18" s="96"/>
      <c r="C18" s="99" t="s">
        <v>133</v>
      </c>
      <c r="D18" s="17">
        <v>1369.83</v>
      </c>
      <c r="E18" s="13">
        <v>154</v>
      </c>
      <c r="F18" s="13" t="s">
        <v>134</v>
      </c>
      <c r="G18" s="17">
        <v>8.8949999999999996</v>
      </c>
      <c r="H18" s="16"/>
    </row>
    <row r="19" spans="1:8">
      <c r="A19" s="101">
        <v>1</v>
      </c>
      <c r="B19" s="15" t="s">
        <v>129</v>
      </c>
      <c r="C19" s="99"/>
      <c r="D19" s="17">
        <v>0</v>
      </c>
      <c r="E19" s="13"/>
      <c r="F19" s="13"/>
      <c r="G19" s="13"/>
      <c r="H19" s="100" t="s">
        <v>43</v>
      </c>
    </row>
    <row r="20" spans="1:8">
      <c r="A20" s="99"/>
      <c r="B20" s="15" t="s">
        <v>130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131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132</v>
      </c>
      <c r="C22" s="99"/>
      <c r="D22" s="17">
        <v>1369.83</v>
      </c>
      <c r="E22" s="13"/>
      <c r="F22" s="13"/>
      <c r="G22" s="13"/>
      <c r="H22" s="100"/>
    </row>
    <row r="23" spans="1:8">
      <c r="A23" s="95" t="s">
        <v>83</v>
      </c>
      <c r="B23" s="96"/>
      <c r="C23" s="99" t="s">
        <v>136</v>
      </c>
      <c r="D23" s="17">
        <v>1971.8947368421</v>
      </c>
      <c r="E23" s="13">
        <v>3.25</v>
      </c>
      <c r="F23" s="13" t="s">
        <v>137</v>
      </c>
      <c r="G23" s="17">
        <v>606.73684210526005</v>
      </c>
      <c r="H23" s="16"/>
    </row>
    <row r="24" spans="1:8">
      <c r="A24" s="101">
        <v>2</v>
      </c>
      <c r="B24" s="15" t="s">
        <v>129</v>
      </c>
      <c r="C24" s="99"/>
      <c r="D24" s="17">
        <v>0</v>
      </c>
      <c r="E24" s="13"/>
      <c r="F24" s="13"/>
      <c r="G24" s="13"/>
      <c r="H24" s="100" t="s">
        <v>43</v>
      </c>
    </row>
    <row r="25" spans="1:8">
      <c r="A25" s="99"/>
      <c r="B25" s="15" t="s">
        <v>130</v>
      </c>
      <c r="C25" s="99"/>
      <c r="D25" s="17">
        <v>0</v>
      </c>
      <c r="E25" s="13"/>
      <c r="F25" s="13"/>
      <c r="G25" s="13"/>
      <c r="H25" s="100"/>
    </row>
    <row r="26" spans="1:8">
      <c r="A26" s="99"/>
      <c r="B26" s="15" t="s">
        <v>131</v>
      </c>
      <c r="C26" s="99"/>
      <c r="D26" s="17">
        <v>0</v>
      </c>
      <c r="E26" s="13"/>
      <c r="F26" s="13"/>
      <c r="G26" s="13"/>
      <c r="H26" s="100"/>
    </row>
    <row r="27" spans="1:8">
      <c r="A27" s="99"/>
      <c r="B27" s="15" t="s">
        <v>132</v>
      </c>
      <c r="C27" s="99"/>
      <c r="D27" s="17">
        <v>1971.8947368421</v>
      </c>
      <c r="E27" s="13"/>
      <c r="F27" s="13"/>
      <c r="G27" s="13"/>
      <c r="H27" s="100"/>
    </row>
    <row r="28" spans="1:8" ht="24.6">
      <c r="A28" s="97" t="s">
        <v>43</v>
      </c>
      <c r="B28" s="94"/>
      <c r="C28" s="10"/>
      <c r="D28" s="12">
        <v>17173.797343163002</v>
      </c>
      <c r="E28" s="13"/>
      <c r="F28" s="13"/>
      <c r="G28" s="13"/>
      <c r="H28" s="16"/>
    </row>
    <row r="29" spans="1:8">
      <c r="A29" s="99" t="s">
        <v>128</v>
      </c>
      <c r="B29" s="15" t="s">
        <v>129</v>
      </c>
      <c r="C29" s="10"/>
      <c r="D29" s="12">
        <v>16893.102103050998</v>
      </c>
      <c r="E29" s="13"/>
      <c r="F29" s="13"/>
      <c r="G29" s="13"/>
      <c r="H29" s="16"/>
    </row>
    <row r="30" spans="1:8">
      <c r="A30" s="99"/>
      <c r="B30" s="15" t="s">
        <v>130</v>
      </c>
      <c r="C30" s="10"/>
      <c r="D30" s="12">
        <v>280.69524011248001</v>
      </c>
      <c r="E30" s="13"/>
      <c r="F30" s="13"/>
      <c r="G30" s="13"/>
      <c r="H30" s="16"/>
    </row>
    <row r="31" spans="1:8">
      <c r="A31" s="99"/>
      <c r="B31" s="15" t="s">
        <v>131</v>
      </c>
      <c r="C31" s="10"/>
      <c r="D31" s="12">
        <v>0</v>
      </c>
      <c r="E31" s="13"/>
      <c r="F31" s="13"/>
      <c r="G31" s="13"/>
      <c r="H31" s="16"/>
    </row>
    <row r="32" spans="1:8">
      <c r="A32" s="99"/>
      <c r="B32" s="15" t="s">
        <v>132</v>
      </c>
      <c r="C32" s="10"/>
      <c r="D32" s="12">
        <v>0</v>
      </c>
      <c r="E32" s="13"/>
      <c r="F32" s="13"/>
      <c r="G32" s="13"/>
      <c r="H32" s="16"/>
    </row>
    <row r="33" spans="1:8">
      <c r="A33" s="95" t="s">
        <v>104</v>
      </c>
      <c r="B33" s="96"/>
      <c r="C33" s="99" t="s">
        <v>136</v>
      </c>
      <c r="D33" s="17">
        <v>17173.797343163002</v>
      </c>
      <c r="E33" s="13">
        <v>3.25</v>
      </c>
      <c r="F33" s="13" t="s">
        <v>137</v>
      </c>
      <c r="G33" s="17">
        <v>5284.2453363578998</v>
      </c>
      <c r="H33" s="16"/>
    </row>
    <row r="34" spans="1:8">
      <c r="A34" s="101">
        <v>1</v>
      </c>
      <c r="B34" s="15" t="s">
        <v>129</v>
      </c>
      <c r="C34" s="99"/>
      <c r="D34" s="17">
        <v>16893.102103050998</v>
      </c>
      <c r="E34" s="13"/>
      <c r="F34" s="13"/>
      <c r="G34" s="13"/>
      <c r="H34" s="100" t="s">
        <v>43</v>
      </c>
    </row>
    <row r="35" spans="1:8">
      <c r="A35" s="99"/>
      <c r="B35" s="15" t="s">
        <v>130</v>
      </c>
      <c r="C35" s="99"/>
      <c r="D35" s="17">
        <v>280.69524011248001</v>
      </c>
      <c r="E35" s="13"/>
      <c r="F35" s="13"/>
      <c r="G35" s="13"/>
      <c r="H35" s="100"/>
    </row>
    <row r="36" spans="1:8">
      <c r="A36" s="99"/>
      <c r="B36" s="15" t="s">
        <v>131</v>
      </c>
      <c r="C36" s="99"/>
      <c r="D36" s="17">
        <v>0</v>
      </c>
      <c r="E36" s="13"/>
      <c r="F36" s="13"/>
      <c r="G36" s="13"/>
      <c r="H36" s="100"/>
    </row>
    <row r="37" spans="1:8">
      <c r="A37" s="99"/>
      <c r="B37" s="15" t="s">
        <v>132</v>
      </c>
      <c r="C37" s="99"/>
      <c r="D37" s="17">
        <v>0</v>
      </c>
      <c r="E37" s="13"/>
      <c r="F37" s="13"/>
      <c r="G37" s="13"/>
      <c r="H37" s="100"/>
    </row>
    <row r="38" spans="1:8" ht="24.6">
      <c r="A38" s="97" t="s">
        <v>69</v>
      </c>
      <c r="B38" s="94"/>
      <c r="C38" s="10"/>
      <c r="D38" s="12">
        <v>198.89889279846</v>
      </c>
      <c r="E38" s="13"/>
      <c r="F38" s="13"/>
      <c r="G38" s="13"/>
      <c r="H38" s="16"/>
    </row>
    <row r="39" spans="1:8">
      <c r="A39" s="99" t="s">
        <v>138</v>
      </c>
      <c r="B39" s="15" t="s">
        <v>129</v>
      </c>
      <c r="C39" s="10"/>
      <c r="D39" s="12">
        <v>0</v>
      </c>
      <c r="E39" s="13"/>
      <c r="F39" s="13"/>
      <c r="G39" s="13"/>
      <c r="H39" s="16"/>
    </row>
    <row r="40" spans="1:8">
      <c r="A40" s="99"/>
      <c r="B40" s="15" t="s">
        <v>130</v>
      </c>
      <c r="C40" s="10"/>
      <c r="D40" s="12">
        <v>0</v>
      </c>
      <c r="E40" s="13"/>
      <c r="F40" s="13"/>
      <c r="G40" s="13"/>
      <c r="H40" s="16"/>
    </row>
    <row r="41" spans="1:8">
      <c r="A41" s="99"/>
      <c r="B41" s="15" t="s">
        <v>131</v>
      </c>
      <c r="C41" s="10"/>
      <c r="D41" s="12">
        <v>0</v>
      </c>
      <c r="E41" s="13"/>
      <c r="F41" s="13"/>
      <c r="G41" s="13"/>
      <c r="H41" s="16"/>
    </row>
    <row r="42" spans="1:8">
      <c r="A42" s="99"/>
      <c r="B42" s="15" t="s">
        <v>132</v>
      </c>
      <c r="C42" s="10"/>
      <c r="D42" s="12">
        <v>198.89889279846</v>
      </c>
      <c r="E42" s="13"/>
      <c r="F42" s="13"/>
      <c r="G42" s="13"/>
      <c r="H42" s="16"/>
    </row>
    <row r="43" spans="1:8">
      <c r="A43" s="95" t="s">
        <v>69</v>
      </c>
      <c r="B43" s="96"/>
      <c r="C43" s="99" t="s">
        <v>136</v>
      </c>
      <c r="D43" s="17">
        <v>198.89889279846</v>
      </c>
      <c r="E43" s="13">
        <v>3.25</v>
      </c>
      <c r="F43" s="13" t="s">
        <v>137</v>
      </c>
      <c r="G43" s="17">
        <v>61.199659322602002</v>
      </c>
      <c r="H43" s="16"/>
    </row>
    <row r="44" spans="1:8">
      <c r="A44" s="101">
        <v>1</v>
      </c>
      <c r="B44" s="15" t="s">
        <v>129</v>
      </c>
      <c r="C44" s="99"/>
      <c r="D44" s="17">
        <v>0</v>
      </c>
      <c r="E44" s="13"/>
      <c r="F44" s="13"/>
      <c r="G44" s="13"/>
      <c r="H44" s="100" t="s">
        <v>43</v>
      </c>
    </row>
    <row r="45" spans="1:8">
      <c r="A45" s="99"/>
      <c r="B45" s="15" t="s">
        <v>130</v>
      </c>
      <c r="C45" s="99"/>
      <c r="D45" s="17">
        <v>0</v>
      </c>
      <c r="E45" s="13"/>
      <c r="F45" s="13"/>
      <c r="G45" s="13"/>
      <c r="H45" s="100"/>
    </row>
    <row r="46" spans="1:8">
      <c r="A46" s="99"/>
      <c r="B46" s="15" t="s">
        <v>131</v>
      </c>
      <c r="C46" s="99"/>
      <c r="D46" s="17">
        <v>0</v>
      </c>
      <c r="E46" s="13"/>
      <c r="F46" s="13"/>
      <c r="G46" s="13"/>
      <c r="H46" s="100"/>
    </row>
    <row r="47" spans="1:8">
      <c r="A47" s="99"/>
      <c r="B47" s="15" t="s">
        <v>132</v>
      </c>
      <c r="C47" s="99"/>
      <c r="D47" s="17">
        <v>198.89889279846</v>
      </c>
      <c r="E47" s="13"/>
      <c r="F47" s="13"/>
      <c r="G47" s="13"/>
      <c r="H47" s="100"/>
    </row>
    <row r="48" spans="1:8" ht="24.6">
      <c r="A48" s="97" t="s">
        <v>111</v>
      </c>
      <c r="B48" s="94"/>
      <c r="C48" s="10"/>
      <c r="D48" s="12">
        <v>111.86289855072</v>
      </c>
      <c r="E48" s="13"/>
      <c r="F48" s="13"/>
      <c r="G48" s="13"/>
      <c r="H48" s="16"/>
    </row>
    <row r="49" spans="1:8">
      <c r="A49" s="99" t="s">
        <v>139</v>
      </c>
      <c r="B49" s="15" t="s">
        <v>129</v>
      </c>
      <c r="C49" s="10"/>
      <c r="D49" s="12">
        <v>37.762898550724998</v>
      </c>
      <c r="E49" s="13"/>
      <c r="F49" s="13"/>
      <c r="G49" s="13"/>
      <c r="H49" s="16"/>
    </row>
    <row r="50" spans="1:8">
      <c r="A50" s="99"/>
      <c r="B50" s="15" t="s">
        <v>130</v>
      </c>
      <c r="C50" s="10"/>
      <c r="D50" s="12">
        <v>0</v>
      </c>
      <c r="E50" s="13"/>
      <c r="F50" s="13"/>
      <c r="G50" s="13"/>
      <c r="H50" s="16"/>
    </row>
    <row r="51" spans="1:8">
      <c r="A51" s="99"/>
      <c r="B51" s="15" t="s">
        <v>131</v>
      </c>
      <c r="C51" s="10"/>
      <c r="D51" s="12">
        <v>0</v>
      </c>
      <c r="E51" s="13"/>
      <c r="F51" s="13"/>
      <c r="G51" s="13"/>
      <c r="H51" s="16"/>
    </row>
    <row r="52" spans="1:8">
      <c r="A52" s="99"/>
      <c r="B52" s="15" t="s">
        <v>132</v>
      </c>
      <c r="C52" s="10"/>
      <c r="D52" s="12">
        <v>0</v>
      </c>
      <c r="E52" s="13"/>
      <c r="F52" s="13"/>
      <c r="G52" s="13"/>
      <c r="H52" s="16"/>
    </row>
    <row r="53" spans="1:8">
      <c r="A53" s="95" t="s">
        <v>45</v>
      </c>
      <c r="B53" s="96"/>
      <c r="C53" s="99" t="s">
        <v>140</v>
      </c>
      <c r="D53" s="17">
        <v>37.762898550724998</v>
      </c>
      <c r="E53" s="13">
        <v>2.4000000000000001E-5</v>
      </c>
      <c r="F53" s="13" t="s">
        <v>141</v>
      </c>
      <c r="G53" s="17">
        <v>1573454.1062802</v>
      </c>
      <c r="H53" s="16"/>
    </row>
    <row r="54" spans="1:8">
      <c r="A54" s="101">
        <v>1</v>
      </c>
      <c r="B54" s="15" t="s">
        <v>129</v>
      </c>
      <c r="C54" s="99"/>
      <c r="D54" s="17">
        <v>37.762898550724998</v>
      </c>
      <c r="E54" s="13"/>
      <c r="F54" s="13"/>
      <c r="G54" s="13"/>
      <c r="H54" s="100" t="s">
        <v>142</v>
      </c>
    </row>
    <row r="55" spans="1:8">
      <c r="A55" s="99"/>
      <c r="B55" s="15" t="s">
        <v>130</v>
      </c>
      <c r="C55" s="99"/>
      <c r="D55" s="17">
        <v>0</v>
      </c>
      <c r="E55" s="13"/>
      <c r="F55" s="13"/>
      <c r="G55" s="13"/>
      <c r="H55" s="100"/>
    </row>
    <row r="56" spans="1:8">
      <c r="A56" s="99"/>
      <c r="B56" s="15" t="s">
        <v>131</v>
      </c>
      <c r="C56" s="99"/>
      <c r="D56" s="17">
        <v>0</v>
      </c>
      <c r="E56" s="13"/>
      <c r="F56" s="13"/>
      <c r="G56" s="13"/>
      <c r="H56" s="100"/>
    </row>
    <row r="57" spans="1:8">
      <c r="A57" s="99"/>
      <c r="B57" s="15" t="s">
        <v>132</v>
      </c>
      <c r="C57" s="99"/>
      <c r="D57" s="17">
        <v>0</v>
      </c>
      <c r="E57" s="13"/>
      <c r="F57" s="13"/>
      <c r="G57" s="13"/>
      <c r="H57" s="100"/>
    </row>
    <row r="58" spans="1:8">
      <c r="A58" s="99" t="s">
        <v>143</v>
      </c>
      <c r="B58" s="15" t="s">
        <v>129</v>
      </c>
      <c r="C58" s="10"/>
      <c r="D58" s="12">
        <v>37.762898550724998</v>
      </c>
      <c r="E58" s="13"/>
      <c r="F58" s="13"/>
      <c r="G58" s="13"/>
      <c r="H58" s="16"/>
    </row>
    <row r="59" spans="1:8">
      <c r="A59" s="99"/>
      <c r="B59" s="15" t="s">
        <v>130</v>
      </c>
      <c r="C59" s="10"/>
      <c r="D59" s="12">
        <v>0</v>
      </c>
      <c r="E59" s="13"/>
      <c r="F59" s="13"/>
      <c r="G59" s="13"/>
      <c r="H59" s="16"/>
    </row>
    <row r="60" spans="1:8">
      <c r="A60" s="99"/>
      <c r="B60" s="15" t="s">
        <v>131</v>
      </c>
      <c r="C60" s="10"/>
      <c r="D60" s="12">
        <v>0</v>
      </c>
      <c r="E60" s="13"/>
      <c r="F60" s="13"/>
      <c r="G60" s="13"/>
      <c r="H60" s="16"/>
    </row>
    <row r="61" spans="1:8">
      <c r="A61" s="99"/>
      <c r="B61" s="15" t="s">
        <v>132</v>
      </c>
      <c r="C61" s="10"/>
      <c r="D61" s="12">
        <v>74.099999999999994</v>
      </c>
      <c r="E61" s="13"/>
      <c r="F61" s="13"/>
      <c r="G61" s="13"/>
      <c r="H61" s="16"/>
    </row>
    <row r="62" spans="1:8">
      <c r="A62" s="95" t="s">
        <v>119</v>
      </c>
      <c r="B62" s="96"/>
      <c r="C62" s="99" t="s">
        <v>144</v>
      </c>
      <c r="D62" s="17">
        <v>74.099999999999994</v>
      </c>
      <c r="E62" s="13">
        <v>1</v>
      </c>
      <c r="F62" s="13" t="s">
        <v>134</v>
      </c>
      <c r="G62" s="17">
        <v>74.099999999999994</v>
      </c>
      <c r="H62" s="16"/>
    </row>
    <row r="63" spans="1:8">
      <c r="A63" s="101">
        <v>1</v>
      </c>
      <c r="B63" s="15" t="s">
        <v>129</v>
      </c>
      <c r="C63" s="99"/>
      <c r="D63" s="17">
        <v>0</v>
      </c>
      <c r="E63" s="13"/>
      <c r="F63" s="13"/>
      <c r="G63" s="13"/>
      <c r="H63" s="100" t="s">
        <v>142</v>
      </c>
    </row>
    <row r="64" spans="1:8">
      <c r="A64" s="99"/>
      <c r="B64" s="15" t="s">
        <v>130</v>
      </c>
      <c r="C64" s="99"/>
      <c r="D64" s="17">
        <v>0</v>
      </c>
      <c r="E64" s="13"/>
      <c r="F64" s="13"/>
      <c r="G64" s="13"/>
      <c r="H64" s="100"/>
    </row>
    <row r="65" spans="1:8">
      <c r="A65" s="99"/>
      <c r="B65" s="15" t="s">
        <v>131</v>
      </c>
      <c r="C65" s="99"/>
      <c r="D65" s="17">
        <v>0</v>
      </c>
      <c r="E65" s="13"/>
      <c r="F65" s="13"/>
      <c r="G65" s="13"/>
      <c r="H65" s="100"/>
    </row>
    <row r="66" spans="1:8">
      <c r="A66" s="99"/>
      <c r="B66" s="15" t="s">
        <v>132</v>
      </c>
      <c r="C66" s="99"/>
      <c r="D66" s="17">
        <v>74.099999999999994</v>
      </c>
      <c r="E66" s="13"/>
      <c r="F66" s="13"/>
      <c r="G66" s="13"/>
      <c r="H66" s="100"/>
    </row>
    <row r="67" spans="1:8" ht="24.6">
      <c r="A67" s="97" t="s">
        <v>114</v>
      </c>
      <c r="B67" s="94"/>
      <c r="C67" s="10"/>
      <c r="D67" s="12">
        <v>173704.3413913</v>
      </c>
      <c r="E67" s="13"/>
      <c r="F67" s="13"/>
      <c r="G67" s="13"/>
      <c r="H67" s="16"/>
    </row>
    <row r="68" spans="1:8">
      <c r="A68" s="99" t="s">
        <v>145</v>
      </c>
      <c r="B68" s="15" t="s">
        <v>129</v>
      </c>
      <c r="C68" s="10"/>
      <c r="D68" s="12">
        <v>0</v>
      </c>
      <c r="E68" s="13"/>
      <c r="F68" s="13"/>
      <c r="G68" s="13"/>
      <c r="H68" s="16"/>
    </row>
    <row r="69" spans="1:8">
      <c r="A69" s="99"/>
      <c r="B69" s="15" t="s">
        <v>130</v>
      </c>
      <c r="C69" s="10"/>
      <c r="D69" s="12">
        <v>0</v>
      </c>
      <c r="E69" s="13"/>
      <c r="F69" s="13"/>
      <c r="G69" s="13"/>
      <c r="H69" s="16"/>
    </row>
    <row r="70" spans="1:8">
      <c r="A70" s="99"/>
      <c r="B70" s="15" t="s">
        <v>131</v>
      </c>
      <c r="C70" s="10"/>
      <c r="D70" s="12">
        <v>0</v>
      </c>
      <c r="E70" s="13"/>
      <c r="F70" s="13"/>
      <c r="G70" s="13"/>
      <c r="H70" s="16"/>
    </row>
    <row r="71" spans="1:8">
      <c r="A71" s="99"/>
      <c r="B71" s="15" t="s">
        <v>132</v>
      </c>
      <c r="C71" s="10"/>
      <c r="D71" s="12">
        <v>173704.3413913</v>
      </c>
      <c r="E71" s="13"/>
      <c r="F71" s="13"/>
      <c r="G71" s="13"/>
      <c r="H71" s="16"/>
    </row>
    <row r="72" spans="1:8">
      <c r="A72" s="95" t="s">
        <v>114</v>
      </c>
      <c r="B72" s="96"/>
      <c r="C72" s="99" t="s">
        <v>140</v>
      </c>
      <c r="D72" s="17">
        <v>173405.21739129999</v>
      </c>
      <c r="E72" s="13">
        <v>2.4000000000000001E-5</v>
      </c>
      <c r="F72" s="13" t="s">
        <v>141</v>
      </c>
      <c r="G72" s="17">
        <v>7225217391.3043003</v>
      </c>
      <c r="H72" s="16"/>
    </row>
    <row r="73" spans="1:8">
      <c r="A73" s="101">
        <v>1</v>
      </c>
      <c r="B73" s="15" t="s">
        <v>129</v>
      </c>
      <c r="C73" s="99"/>
      <c r="D73" s="17">
        <v>0</v>
      </c>
      <c r="E73" s="13"/>
      <c r="F73" s="13"/>
      <c r="G73" s="13"/>
      <c r="H73" s="100" t="s">
        <v>142</v>
      </c>
    </row>
    <row r="74" spans="1:8">
      <c r="A74" s="99"/>
      <c r="B74" s="15" t="s">
        <v>130</v>
      </c>
      <c r="C74" s="99"/>
      <c r="D74" s="17">
        <v>0</v>
      </c>
      <c r="E74" s="13"/>
      <c r="F74" s="13"/>
      <c r="G74" s="13"/>
      <c r="H74" s="100"/>
    </row>
    <row r="75" spans="1:8">
      <c r="A75" s="99"/>
      <c r="B75" s="15" t="s">
        <v>131</v>
      </c>
      <c r="C75" s="99"/>
      <c r="D75" s="17">
        <v>0</v>
      </c>
      <c r="E75" s="13"/>
      <c r="F75" s="13"/>
      <c r="G75" s="13"/>
      <c r="H75" s="100"/>
    </row>
    <row r="76" spans="1:8">
      <c r="A76" s="99"/>
      <c r="B76" s="15" t="s">
        <v>132</v>
      </c>
      <c r="C76" s="99"/>
      <c r="D76" s="17">
        <v>173405.21739129999</v>
      </c>
      <c r="E76" s="13"/>
      <c r="F76" s="13"/>
      <c r="G76" s="13"/>
      <c r="H76" s="100"/>
    </row>
    <row r="77" spans="1:8">
      <c r="A77" s="95" t="s">
        <v>114</v>
      </c>
      <c r="B77" s="96"/>
      <c r="C77" s="99" t="s">
        <v>144</v>
      </c>
      <c r="D77" s="17">
        <v>299.12400000000002</v>
      </c>
      <c r="E77" s="13">
        <v>1</v>
      </c>
      <c r="F77" s="13" t="s">
        <v>134</v>
      </c>
      <c r="G77" s="17">
        <v>299.12400000000002</v>
      </c>
      <c r="H77" s="16"/>
    </row>
    <row r="78" spans="1:8">
      <c r="A78" s="101">
        <v>2</v>
      </c>
      <c r="B78" s="15" t="s">
        <v>129</v>
      </c>
      <c r="C78" s="99"/>
      <c r="D78" s="17">
        <v>0</v>
      </c>
      <c r="E78" s="13"/>
      <c r="F78" s="13"/>
      <c r="G78" s="13"/>
      <c r="H78" s="100" t="s">
        <v>142</v>
      </c>
    </row>
    <row r="79" spans="1:8">
      <c r="A79" s="99"/>
      <c r="B79" s="15" t="s">
        <v>130</v>
      </c>
      <c r="C79" s="99"/>
      <c r="D79" s="17">
        <v>0</v>
      </c>
      <c r="E79" s="13"/>
      <c r="F79" s="13"/>
      <c r="G79" s="13"/>
      <c r="H79" s="100"/>
    </row>
    <row r="80" spans="1:8">
      <c r="A80" s="99"/>
      <c r="B80" s="15" t="s">
        <v>131</v>
      </c>
      <c r="C80" s="99"/>
      <c r="D80" s="17">
        <v>0</v>
      </c>
      <c r="E80" s="13"/>
      <c r="F80" s="13"/>
      <c r="G80" s="13"/>
      <c r="H80" s="100"/>
    </row>
    <row r="81" spans="1:8">
      <c r="A81" s="99"/>
      <c r="B81" s="15" t="s">
        <v>132</v>
      </c>
      <c r="C81" s="99"/>
      <c r="D81" s="17">
        <v>299.12400000000002</v>
      </c>
      <c r="E81" s="13"/>
      <c r="F81" s="13"/>
      <c r="G81" s="13"/>
      <c r="H81" s="100"/>
    </row>
    <row r="82" spans="1:8" ht="24.6">
      <c r="A82" s="97" t="s">
        <v>46</v>
      </c>
      <c r="B82" s="94"/>
      <c r="C82" s="10"/>
      <c r="D82" s="12">
        <v>2912.319</v>
      </c>
      <c r="E82" s="13"/>
      <c r="F82" s="13"/>
      <c r="G82" s="13"/>
      <c r="H82" s="16"/>
    </row>
    <row r="83" spans="1:8">
      <c r="A83" s="99" t="s">
        <v>139</v>
      </c>
      <c r="B83" s="15" t="s">
        <v>129</v>
      </c>
      <c r="C83" s="10"/>
      <c r="D83" s="12">
        <v>440.38900000000001</v>
      </c>
      <c r="E83" s="13"/>
      <c r="F83" s="13"/>
      <c r="G83" s="13"/>
      <c r="H83" s="16"/>
    </row>
    <row r="84" spans="1:8">
      <c r="A84" s="99"/>
      <c r="B84" s="15" t="s">
        <v>130</v>
      </c>
      <c r="C84" s="10"/>
      <c r="D84" s="12">
        <v>15.47</v>
      </c>
      <c r="E84" s="13"/>
      <c r="F84" s="13"/>
      <c r="G84" s="13"/>
      <c r="H84" s="16"/>
    </row>
    <row r="85" spans="1:8">
      <c r="A85" s="99"/>
      <c r="B85" s="15" t="s">
        <v>131</v>
      </c>
      <c r="C85" s="10"/>
      <c r="D85" s="12">
        <v>2456.46</v>
      </c>
      <c r="E85" s="13"/>
      <c r="F85" s="13"/>
      <c r="G85" s="13"/>
      <c r="H85" s="16"/>
    </row>
    <row r="86" spans="1:8">
      <c r="A86" s="99"/>
      <c r="B86" s="15" t="s">
        <v>132</v>
      </c>
      <c r="C86" s="10"/>
      <c r="D86" s="12">
        <v>0</v>
      </c>
      <c r="E86" s="13"/>
      <c r="F86" s="13"/>
      <c r="G86" s="13"/>
      <c r="H86" s="16"/>
    </row>
    <row r="87" spans="1:8">
      <c r="A87" s="95" t="s">
        <v>116</v>
      </c>
      <c r="B87" s="96"/>
      <c r="C87" s="99" t="s">
        <v>144</v>
      </c>
      <c r="D87" s="17">
        <v>2912.319</v>
      </c>
      <c r="E87" s="13">
        <v>1</v>
      </c>
      <c r="F87" s="13" t="s">
        <v>134</v>
      </c>
      <c r="G87" s="17">
        <v>2912.319</v>
      </c>
      <c r="H87" s="16"/>
    </row>
    <row r="88" spans="1:8">
      <c r="A88" s="101">
        <v>1</v>
      </c>
      <c r="B88" s="15" t="s">
        <v>129</v>
      </c>
      <c r="C88" s="99"/>
      <c r="D88" s="17">
        <v>440.38900000000001</v>
      </c>
      <c r="E88" s="13"/>
      <c r="F88" s="13"/>
      <c r="G88" s="13"/>
      <c r="H88" s="100" t="s">
        <v>142</v>
      </c>
    </row>
    <row r="89" spans="1:8">
      <c r="A89" s="99"/>
      <c r="B89" s="15" t="s">
        <v>130</v>
      </c>
      <c r="C89" s="99"/>
      <c r="D89" s="17">
        <v>15.47</v>
      </c>
      <c r="E89" s="13"/>
      <c r="F89" s="13"/>
      <c r="G89" s="13"/>
      <c r="H89" s="100"/>
    </row>
    <row r="90" spans="1:8">
      <c r="A90" s="99"/>
      <c r="B90" s="15" t="s">
        <v>131</v>
      </c>
      <c r="C90" s="99"/>
      <c r="D90" s="17">
        <v>2456.46</v>
      </c>
      <c r="E90" s="13"/>
      <c r="F90" s="13"/>
      <c r="G90" s="13"/>
      <c r="H90" s="100"/>
    </row>
    <row r="91" spans="1:8">
      <c r="A91" s="99"/>
      <c r="B91" s="15" t="s">
        <v>132</v>
      </c>
      <c r="C91" s="99"/>
      <c r="D91" s="17">
        <v>0</v>
      </c>
      <c r="E91" s="13"/>
      <c r="F91" s="13"/>
      <c r="G91" s="13"/>
      <c r="H91" s="100"/>
    </row>
    <row r="92" spans="1:8">
      <c r="A92" s="18"/>
      <c r="C92" s="18"/>
      <c r="D92" s="7"/>
      <c r="E92" s="7"/>
      <c r="F92" s="7"/>
      <c r="G92" s="7"/>
      <c r="H92" s="19"/>
    </row>
    <row r="94" spans="1:8">
      <c r="A94" s="98" t="s">
        <v>146</v>
      </c>
      <c r="B94" s="98"/>
      <c r="C94" s="98"/>
      <c r="D94" s="98"/>
      <c r="E94" s="98"/>
      <c r="F94" s="98"/>
      <c r="G94" s="98"/>
      <c r="H94" s="98"/>
    </row>
    <row r="95" spans="1:8">
      <c r="A95" s="98" t="s">
        <v>147</v>
      </c>
      <c r="B95" s="98"/>
      <c r="C95" s="98"/>
      <c r="D95" s="98"/>
      <c r="E95" s="98"/>
      <c r="F95" s="98"/>
      <c r="G95" s="98"/>
      <c r="H95" s="98"/>
    </row>
  </sheetData>
  <mergeCells count="57">
    <mergeCell ref="H54:H57"/>
    <mergeCell ref="H63:H66"/>
    <mergeCell ref="H73:H76"/>
    <mergeCell ref="H78:H81"/>
    <mergeCell ref="H88:H91"/>
    <mergeCell ref="H9:H12"/>
    <mergeCell ref="H19:H22"/>
    <mergeCell ref="H24:H27"/>
    <mergeCell ref="H34:H37"/>
    <mergeCell ref="H44:H47"/>
    <mergeCell ref="A78:A81"/>
    <mergeCell ref="A83:A86"/>
    <mergeCell ref="A88:A91"/>
    <mergeCell ref="C8:C12"/>
    <mergeCell ref="C18:C22"/>
    <mergeCell ref="C23:C27"/>
    <mergeCell ref="C33:C37"/>
    <mergeCell ref="C43:C47"/>
    <mergeCell ref="C53:C57"/>
    <mergeCell ref="C62:C66"/>
    <mergeCell ref="C72:C76"/>
    <mergeCell ref="C77:C81"/>
    <mergeCell ref="C87:C91"/>
    <mergeCell ref="A82:B82"/>
    <mergeCell ref="A87:B87"/>
    <mergeCell ref="A94:H94"/>
    <mergeCell ref="A95:H95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A58:A61"/>
    <mergeCell ref="A53:B53"/>
    <mergeCell ref="A62:B62"/>
    <mergeCell ref="A67:B67"/>
    <mergeCell ref="A72:B72"/>
    <mergeCell ref="A77:B77"/>
    <mergeCell ref="A63:A66"/>
    <mergeCell ref="A68:A71"/>
    <mergeCell ref="A73:A76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148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149</v>
      </c>
      <c r="B3" s="2" t="s">
        <v>150</v>
      </c>
      <c r="C3" s="2" t="s">
        <v>151</v>
      </c>
      <c r="D3" s="2" t="s">
        <v>152</v>
      </c>
      <c r="E3" s="2" t="s">
        <v>153</v>
      </c>
      <c r="F3" s="2" t="s">
        <v>154</v>
      </c>
      <c r="G3" s="2" t="s">
        <v>155</v>
      </c>
      <c r="H3" s="2" t="s">
        <v>156</v>
      </c>
    </row>
    <row r="4" spans="1:8" ht="39" customHeight="1">
      <c r="A4" s="3" t="s">
        <v>157</v>
      </c>
      <c r="B4" s="4" t="s">
        <v>134</v>
      </c>
      <c r="C4" s="5">
        <v>693</v>
      </c>
      <c r="D4" s="5">
        <v>4.8225376529421</v>
      </c>
      <c r="E4" s="4"/>
      <c r="F4" s="4"/>
      <c r="G4" s="5">
        <v>3342.0185934889</v>
      </c>
      <c r="H4" s="6"/>
    </row>
    <row r="5" spans="1:8" ht="39" customHeight="1">
      <c r="A5" s="3" t="s">
        <v>158</v>
      </c>
      <c r="B5" s="4" t="s">
        <v>137</v>
      </c>
      <c r="C5" s="5">
        <v>3.6468421052631999</v>
      </c>
      <c r="D5" s="5">
        <v>900.30388838926001</v>
      </c>
      <c r="E5" s="4">
        <v>0.4</v>
      </c>
      <c r="F5" s="4"/>
      <c r="G5" s="5">
        <v>3283.2661277101001</v>
      </c>
      <c r="H5" s="6"/>
    </row>
    <row r="6" spans="1:8" ht="39" customHeight="1">
      <c r="A6" s="3" t="s">
        <v>159</v>
      </c>
      <c r="B6" s="4" t="s">
        <v>134</v>
      </c>
      <c r="C6" s="5">
        <v>82.105263157894996</v>
      </c>
      <c r="D6" s="5">
        <v>81.798315329532997</v>
      </c>
      <c r="E6" s="4">
        <v>0.4</v>
      </c>
      <c r="F6" s="4"/>
      <c r="G6" s="5">
        <v>6716.0722060037997</v>
      </c>
      <c r="H6" s="6"/>
    </row>
    <row r="7" spans="1:8" ht="39" customHeight="1">
      <c r="A7" s="3" t="s">
        <v>160</v>
      </c>
      <c r="B7" s="4" t="s">
        <v>134</v>
      </c>
      <c r="C7" s="5">
        <v>13.684210526316001</v>
      </c>
      <c r="D7" s="5">
        <v>19.871333705078001</v>
      </c>
      <c r="E7" s="4">
        <v>0.4</v>
      </c>
      <c r="F7" s="4"/>
      <c r="G7" s="5">
        <v>271.92351385896001</v>
      </c>
      <c r="H7" s="6"/>
    </row>
    <row r="8" spans="1:8" ht="39" customHeight="1">
      <c r="A8" s="3" t="s">
        <v>161</v>
      </c>
      <c r="B8" s="4" t="s">
        <v>134</v>
      </c>
      <c r="C8" s="5">
        <v>1</v>
      </c>
      <c r="D8" s="5">
        <v>2680.3251976948</v>
      </c>
      <c r="E8" s="4" t="s">
        <v>162</v>
      </c>
      <c r="F8" s="4"/>
      <c r="G8" s="5">
        <v>2680.3251976948</v>
      </c>
      <c r="H8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zoomScale="90" zoomScaleNormal="90" workbookViewId="0">
      <selection activeCell="B18" sqref="B18:B19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31</v>
      </c>
      <c r="C18" s="92" t="s">
        <v>32</v>
      </c>
      <c r="D18" s="89" t="s">
        <v>33</v>
      </c>
      <c r="E18" s="90"/>
      <c r="F18" s="90"/>
      <c r="G18" s="90"/>
      <c r="H18" s="91"/>
    </row>
    <row r="19" spans="1:8" ht="85.2" customHeight="1">
      <c r="A19" s="92"/>
      <c r="B19" s="92"/>
      <c r="C19" s="92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27865.602103050998</v>
      </c>
      <c r="E25" s="41">
        <v>1238.5752401125001</v>
      </c>
      <c r="F25" s="41">
        <v>0</v>
      </c>
      <c r="G25" s="41">
        <v>0</v>
      </c>
      <c r="H25" s="41">
        <v>29104.177343162999</v>
      </c>
    </row>
    <row r="26" spans="1:8">
      <c r="A26" s="2">
        <v>2</v>
      </c>
      <c r="B26" s="2" t="s">
        <v>44</v>
      </c>
      <c r="C26" s="42" t="s">
        <v>45</v>
      </c>
      <c r="D26" s="41">
        <v>41.20442154205</v>
      </c>
      <c r="E26" s="41">
        <v>0</v>
      </c>
      <c r="F26" s="41">
        <v>0</v>
      </c>
      <c r="G26" s="41">
        <v>0</v>
      </c>
      <c r="H26" s="41">
        <v>41.20442154205</v>
      </c>
    </row>
    <row r="27" spans="1:8" ht="31.2">
      <c r="A27" s="2">
        <v>3</v>
      </c>
      <c r="B27" s="2" t="s">
        <v>44</v>
      </c>
      <c r="C27" s="42" t="s">
        <v>46</v>
      </c>
      <c r="D27" s="41">
        <v>480.52495701645</v>
      </c>
      <c r="E27" s="41">
        <v>16.879858954664002</v>
      </c>
      <c r="F27" s="41">
        <v>2680.3295622349001</v>
      </c>
      <c r="G27" s="41">
        <v>0</v>
      </c>
      <c r="H27" s="41">
        <v>3177.7343782060002</v>
      </c>
    </row>
    <row r="28" spans="1:8" ht="16.95" customHeight="1">
      <c r="A28" s="2"/>
      <c r="B28" s="33"/>
      <c r="C28" s="33" t="s">
        <v>47</v>
      </c>
      <c r="D28" s="41">
        <v>28387.331481608999</v>
      </c>
      <c r="E28" s="41">
        <v>1255.4550990671</v>
      </c>
      <c r="F28" s="41">
        <v>2680.3295622349001</v>
      </c>
      <c r="G28" s="41">
        <v>0</v>
      </c>
      <c r="H28" s="41">
        <v>32323.116142911</v>
      </c>
    </row>
    <row r="29" spans="1:8" ht="16.95" customHeight="1">
      <c r="A29" s="2"/>
      <c r="B29" s="33"/>
      <c r="C29" s="44" t="s">
        <v>48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 ht="16.95" customHeight="1">
      <c r="A31" s="2"/>
      <c r="B31" s="33"/>
      <c r="C31" s="33" t="s">
        <v>49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 ht="16.95" customHeight="1">
      <c r="A32" s="39"/>
      <c r="B32" s="33"/>
      <c r="C32" s="40" t="s">
        <v>50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 ht="16.95" customHeight="1">
      <c r="A34" s="2"/>
      <c r="B34" s="33"/>
      <c r="C34" s="40" t="s">
        <v>51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 ht="16.95" customHeight="1">
      <c r="A35" s="2"/>
      <c r="B35" s="33"/>
      <c r="C35" s="44" t="s">
        <v>52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 ht="16.95" customHeight="1">
      <c r="A37" s="2"/>
      <c r="B37" s="33"/>
      <c r="C37" s="33" t="s">
        <v>53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4.200000000000003" customHeight="1">
      <c r="A38" s="2"/>
      <c r="B38" s="33"/>
      <c r="C38" s="44" t="s">
        <v>54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 ht="16.95" customHeight="1">
      <c r="A40" s="2"/>
      <c r="B40" s="33"/>
      <c r="C40" s="33" t="s">
        <v>55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 ht="16.95" customHeight="1">
      <c r="A41" s="2"/>
      <c r="B41" s="33"/>
      <c r="C41" s="44" t="s">
        <v>56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 ht="16.95" customHeight="1">
      <c r="A43" s="2"/>
      <c r="B43" s="33"/>
      <c r="C43" s="33" t="s">
        <v>57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 ht="16.95" customHeight="1">
      <c r="A44" s="2"/>
      <c r="B44" s="33"/>
      <c r="C44" s="33" t="s">
        <v>58</v>
      </c>
      <c r="D44" s="41">
        <v>28387.331481608999</v>
      </c>
      <c r="E44" s="41">
        <v>1255.4550990671</v>
      </c>
      <c r="F44" s="41">
        <v>2680.3295622349001</v>
      </c>
      <c r="G44" s="41">
        <v>0</v>
      </c>
      <c r="H44" s="41">
        <v>32323.116142911</v>
      </c>
    </row>
    <row r="45" spans="1:8" ht="16.95" customHeight="1">
      <c r="A45" s="2"/>
      <c r="B45" s="33"/>
      <c r="C45" s="44" t="s">
        <v>59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60</v>
      </c>
      <c r="C46" s="42" t="s">
        <v>61</v>
      </c>
      <c r="D46" s="41">
        <v>696.64005257627002</v>
      </c>
      <c r="E46" s="41">
        <v>30.964381002812001</v>
      </c>
      <c r="F46" s="41">
        <v>0</v>
      </c>
      <c r="G46" s="41">
        <v>0</v>
      </c>
      <c r="H46" s="41">
        <v>727.60443357908002</v>
      </c>
    </row>
    <row r="47" spans="1:8" ht="31.2">
      <c r="A47" s="2">
        <v>5</v>
      </c>
      <c r="B47" s="2" t="s">
        <v>60</v>
      </c>
      <c r="C47" s="42" t="s">
        <v>62</v>
      </c>
      <c r="D47" s="41">
        <v>10.434587571170001</v>
      </c>
      <c r="E47" s="41">
        <v>0.33759717909328002</v>
      </c>
      <c r="F47" s="41">
        <v>0</v>
      </c>
      <c r="G47" s="41">
        <v>0</v>
      </c>
      <c r="H47" s="41">
        <v>10.772184750262999</v>
      </c>
    </row>
    <row r="48" spans="1:8" ht="16.95" customHeight="1">
      <c r="A48" s="2"/>
      <c r="B48" s="33"/>
      <c r="C48" s="33" t="s">
        <v>63</v>
      </c>
      <c r="D48" s="41">
        <v>707.07464014744005</v>
      </c>
      <c r="E48" s="41">
        <v>31.301978181905</v>
      </c>
      <c r="F48" s="41">
        <v>0</v>
      </c>
      <c r="G48" s="41">
        <v>0</v>
      </c>
      <c r="H48" s="41">
        <v>738.37661832933998</v>
      </c>
    </row>
    <row r="49" spans="1:8" ht="16.95" customHeight="1">
      <c r="A49" s="2"/>
      <c r="B49" s="33"/>
      <c r="C49" s="33" t="s">
        <v>64</v>
      </c>
      <c r="D49" s="41">
        <v>29094.406121757002</v>
      </c>
      <c r="E49" s="41">
        <v>1286.7570772490001</v>
      </c>
      <c r="F49" s="41">
        <v>2680.3295622349001</v>
      </c>
      <c r="G49" s="41">
        <v>0</v>
      </c>
      <c r="H49" s="41">
        <v>33061.492761241003</v>
      </c>
    </row>
    <row r="50" spans="1:8" ht="16.95" customHeight="1">
      <c r="A50" s="2"/>
      <c r="B50" s="33"/>
      <c r="C50" s="33" t="s">
        <v>65</v>
      </c>
      <c r="D50" s="41"/>
      <c r="E50" s="41"/>
      <c r="F50" s="41"/>
      <c r="G50" s="41"/>
      <c r="H50" s="41"/>
    </row>
    <row r="51" spans="1:8" ht="31.2">
      <c r="A51" s="2">
        <v>6</v>
      </c>
      <c r="B51" s="2" t="s">
        <v>66</v>
      </c>
      <c r="C51" s="48" t="s">
        <v>67</v>
      </c>
      <c r="D51" s="41">
        <v>757.02247832687999</v>
      </c>
      <c r="E51" s="41">
        <v>33.508602909212001</v>
      </c>
      <c r="F51" s="41">
        <v>0</v>
      </c>
      <c r="G51" s="41">
        <v>0</v>
      </c>
      <c r="H51" s="41">
        <v>790.53108123609002</v>
      </c>
    </row>
    <row r="52" spans="1:8">
      <c r="A52" s="2">
        <v>7</v>
      </c>
      <c r="B52" s="2" t="s">
        <v>68</v>
      </c>
      <c r="C52" s="48" t="s">
        <v>69</v>
      </c>
      <c r="D52" s="41">
        <v>0</v>
      </c>
      <c r="E52" s="41">
        <v>0</v>
      </c>
      <c r="F52" s="41">
        <v>0</v>
      </c>
      <c r="G52" s="41">
        <v>198.89889279846</v>
      </c>
      <c r="H52" s="41">
        <v>198.89889279846</v>
      </c>
    </row>
    <row r="53" spans="1:8">
      <c r="A53" s="2">
        <v>8</v>
      </c>
      <c r="B53" s="2" t="s">
        <v>70</v>
      </c>
      <c r="C53" s="48" t="s">
        <v>71</v>
      </c>
      <c r="D53" s="41">
        <v>0</v>
      </c>
      <c r="E53" s="41">
        <v>0</v>
      </c>
      <c r="F53" s="41">
        <v>0</v>
      </c>
      <c r="G53" s="41">
        <v>654.95556026246004</v>
      </c>
      <c r="H53" s="41">
        <v>654.95556026246004</v>
      </c>
    </row>
    <row r="54" spans="1:8">
      <c r="A54" s="2">
        <v>9</v>
      </c>
      <c r="B54" s="2"/>
      <c r="C54" s="48" t="s">
        <v>72</v>
      </c>
      <c r="D54" s="41">
        <v>0</v>
      </c>
      <c r="E54" s="41">
        <v>0</v>
      </c>
      <c r="F54" s="41">
        <v>0</v>
      </c>
      <c r="G54" s="41">
        <v>140.52878167148</v>
      </c>
      <c r="H54" s="41">
        <v>140.52878167148</v>
      </c>
    </row>
    <row r="55" spans="1:8">
      <c r="A55" s="2">
        <v>10</v>
      </c>
      <c r="B55" s="2"/>
      <c r="C55" s="48" t="s">
        <v>73</v>
      </c>
      <c r="D55" s="41">
        <v>0</v>
      </c>
      <c r="E55" s="41">
        <v>0</v>
      </c>
      <c r="F55" s="41">
        <v>0</v>
      </c>
      <c r="G55" s="41">
        <v>202.93864113910001</v>
      </c>
      <c r="H55" s="41">
        <v>202.93864113910001</v>
      </c>
    </row>
    <row r="56" spans="1:8">
      <c r="A56" s="2">
        <v>11</v>
      </c>
      <c r="B56" s="2" t="s">
        <v>74</v>
      </c>
      <c r="C56" s="48" t="s">
        <v>71</v>
      </c>
      <c r="D56" s="41">
        <v>0</v>
      </c>
      <c r="E56" s="41">
        <v>0</v>
      </c>
      <c r="F56" s="41">
        <v>0</v>
      </c>
      <c r="G56" s="41">
        <v>11.921576863117</v>
      </c>
      <c r="H56" s="41">
        <v>11.921576863117</v>
      </c>
    </row>
    <row r="57" spans="1:8" ht="31.2">
      <c r="A57" s="2">
        <v>12</v>
      </c>
      <c r="B57" s="2" t="s">
        <v>75</v>
      </c>
      <c r="C57" s="48" t="s">
        <v>46</v>
      </c>
      <c r="D57" s="41">
        <v>0</v>
      </c>
      <c r="E57" s="41">
        <v>0</v>
      </c>
      <c r="F57" s="41">
        <v>0</v>
      </c>
      <c r="G57" s="41">
        <v>80.853105917297995</v>
      </c>
      <c r="H57" s="41">
        <v>80.853105917297995</v>
      </c>
    </row>
    <row r="58" spans="1:8" ht="16.95" customHeight="1">
      <c r="A58" s="2"/>
      <c r="B58" s="33"/>
      <c r="C58" s="33" t="s">
        <v>76</v>
      </c>
      <c r="D58" s="41">
        <v>757.02247832687999</v>
      </c>
      <c r="E58" s="41">
        <v>33.508602909212001</v>
      </c>
      <c r="F58" s="41">
        <v>0</v>
      </c>
      <c r="G58" s="41">
        <v>1290.0965586519001</v>
      </c>
      <c r="H58" s="41">
        <v>2080.627639888</v>
      </c>
    </row>
    <row r="59" spans="1:8" ht="16.95" customHeight="1">
      <c r="A59" s="2"/>
      <c r="B59" s="33"/>
      <c r="C59" s="33" t="s">
        <v>77</v>
      </c>
      <c r="D59" s="41">
        <v>29851.428600084</v>
      </c>
      <c r="E59" s="41">
        <v>1320.2656801583</v>
      </c>
      <c r="F59" s="41">
        <v>2680.3295622349001</v>
      </c>
      <c r="G59" s="41">
        <v>1290.0965586519001</v>
      </c>
      <c r="H59" s="41">
        <v>35142.120401129003</v>
      </c>
    </row>
    <row r="60" spans="1:8" ht="16.95" customHeight="1">
      <c r="A60" s="2"/>
      <c r="B60" s="33"/>
      <c r="C60" s="33" t="s">
        <v>78</v>
      </c>
      <c r="D60" s="41"/>
      <c r="E60" s="41"/>
      <c r="F60" s="41"/>
      <c r="G60" s="41"/>
      <c r="H60" s="41"/>
    </row>
    <row r="61" spans="1:8">
      <c r="A61" s="2"/>
      <c r="B61" s="2"/>
      <c r="C61" s="48"/>
      <c r="D61" s="41"/>
      <c r="E61" s="41"/>
      <c r="F61" s="41"/>
      <c r="G61" s="41"/>
      <c r="H61" s="41">
        <f>SUM(D61:G61)</f>
        <v>0</v>
      </c>
    </row>
    <row r="62" spans="1:8" ht="16.95" customHeight="1">
      <c r="A62" s="2"/>
      <c r="B62" s="33"/>
      <c r="C62" s="33" t="s">
        <v>79</v>
      </c>
      <c r="D62" s="41">
        <f>SUM(D61:D61)</f>
        <v>0</v>
      </c>
      <c r="E62" s="41">
        <f>SUM(E61:E61)</f>
        <v>0</v>
      </c>
      <c r="F62" s="41">
        <f>SUM(F61:F61)</f>
        <v>0</v>
      </c>
      <c r="G62" s="41">
        <f>SUM(G61:G61)</f>
        <v>0</v>
      </c>
      <c r="H62" s="41">
        <f>SUM(D62:G62)</f>
        <v>0</v>
      </c>
    </row>
    <row r="63" spans="1:8" ht="16.95" customHeight="1">
      <c r="A63" s="2"/>
      <c r="B63" s="33"/>
      <c r="C63" s="33" t="s">
        <v>80</v>
      </c>
      <c r="D63" s="41">
        <v>29851.428600084</v>
      </c>
      <c r="E63" s="41">
        <v>1320.2656801583</v>
      </c>
      <c r="F63" s="41">
        <v>2680.3295622349001</v>
      </c>
      <c r="G63" s="41">
        <v>1290.0965586519001</v>
      </c>
      <c r="H63" s="41">
        <v>35142.120401129003</v>
      </c>
    </row>
    <row r="64" spans="1:8" ht="153" customHeight="1">
      <c r="A64" s="2"/>
      <c r="B64" s="33"/>
      <c r="C64" s="33" t="s">
        <v>81</v>
      </c>
      <c r="D64" s="41"/>
      <c r="E64" s="41"/>
      <c r="F64" s="41"/>
      <c r="G64" s="41"/>
      <c r="H64" s="41"/>
    </row>
    <row r="65" spans="1:8">
      <c r="A65" s="2">
        <v>13</v>
      </c>
      <c r="B65" s="2" t="s">
        <v>82</v>
      </c>
      <c r="C65" s="48" t="s">
        <v>83</v>
      </c>
      <c r="D65" s="41">
        <v>0</v>
      </c>
      <c r="E65" s="41">
        <v>0</v>
      </c>
      <c r="F65" s="41">
        <v>0</v>
      </c>
      <c r="G65" s="41">
        <v>3341.7247368420999</v>
      </c>
      <c r="H65" s="41">
        <v>3341.7247368420999</v>
      </c>
    </row>
    <row r="66" spans="1:8">
      <c r="A66" s="2">
        <v>14</v>
      </c>
      <c r="B66" s="2" t="s">
        <v>84</v>
      </c>
      <c r="C66" s="48" t="s">
        <v>85</v>
      </c>
      <c r="D66" s="41">
        <v>0</v>
      </c>
      <c r="E66" s="41">
        <v>0</v>
      </c>
      <c r="F66" s="41">
        <v>0</v>
      </c>
      <c r="G66" s="41">
        <v>347.40784300195003</v>
      </c>
      <c r="H66" s="41">
        <v>347.40784300195003</v>
      </c>
    </row>
    <row r="67" spans="1:8" ht="16.95" customHeight="1">
      <c r="A67" s="2"/>
      <c r="B67" s="33"/>
      <c r="C67" s="33" t="s">
        <v>86</v>
      </c>
      <c r="D67" s="41">
        <v>0</v>
      </c>
      <c r="E67" s="41">
        <v>0</v>
      </c>
      <c r="F67" s="41">
        <v>0</v>
      </c>
      <c r="G67" s="41">
        <v>3689.1325798440998</v>
      </c>
      <c r="H67" s="41">
        <v>3689.1325798440998</v>
      </c>
    </row>
    <row r="68" spans="1:8" ht="16.95" customHeight="1">
      <c r="A68" s="2"/>
      <c r="B68" s="33"/>
      <c r="C68" s="33" t="s">
        <v>87</v>
      </c>
      <c r="D68" s="41">
        <v>29851.428600084</v>
      </c>
      <c r="E68" s="41">
        <v>1320.2656801583</v>
      </c>
      <c r="F68" s="41">
        <v>2680.3295622349001</v>
      </c>
      <c r="G68" s="41">
        <v>4979.2291384959999</v>
      </c>
      <c r="H68" s="41">
        <v>38831.252980972997</v>
      </c>
    </row>
    <row r="69" spans="1:8" ht="16.95" customHeight="1">
      <c r="A69" s="2"/>
      <c r="B69" s="33"/>
      <c r="C69" s="33" t="s">
        <v>88</v>
      </c>
      <c r="D69" s="41"/>
      <c r="E69" s="41"/>
      <c r="F69" s="41"/>
      <c r="G69" s="41"/>
      <c r="H69" s="41"/>
    </row>
    <row r="70" spans="1:8" ht="34.200000000000003" customHeight="1">
      <c r="A70" s="2">
        <v>15</v>
      </c>
      <c r="B70" s="2" t="s">
        <v>89</v>
      </c>
      <c r="C70" s="48" t="s">
        <v>90</v>
      </c>
      <c r="D70" s="41">
        <f>D68*3%</f>
        <v>895.54285800252001</v>
      </c>
      <c r="E70" s="41">
        <f>E68*3%</f>
        <v>39.607970404748997</v>
      </c>
      <c r="F70" s="41">
        <f>F68*3%</f>
        <v>80.409886867047007</v>
      </c>
      <c r="G70" s="41">
        <f>G68*3%</f>
        <v>149.37687415488</v>
      </c>
      <c r="H70" s="41">
        <f>SUM(D70:G70)</f>
        <v>1164.9375894292</v>
      </c>
    </row>
    <row r="71" spans="1:8" ht="16.95" customHeight="1">
      <c r="A71" s="2"/>
      <c r="B71" s="33"/>
      <c r="C71" s="33" t="s">
        <v>91</v>
      </c>
      <c r="D71" s="41">
        <f>D70</f>
        <v>895.54285800252001</v>
      </c>
      <c r="E71" s="41">
        <f>E70</f>
        <v>39.607970404748997</v>
      </c>
      <c r="F71" s="41">
        <f>F70</f>
        <v>80.409886867047007</v>
      </c>
      <c r="G71" s="41">
        <f>G70</f>
        <v>149.37687415488</v>
      </c>
      <c r="H71" s="41">
        <f>SUM(D71:G71)</f>
        <v>1164.9375894292</v>
      </c>
    </row>
    <row r="72" spans="1:8" ht="16.95" customHeight="1">
      <c r="A72" s="2"/>
      <c r="B72" s="33"/>
      <c r="C72" s="33" t="s">
        <v>92</v>
      </c>
      <c r="D72" s="41">
        <f>D71+D68</f>
        <v>30746.9714580865</v>
      </c>
      <c r="E72" s="41">
        <f>E71+E68</f>
        <v>1359.87365056305</v>
      </c>
      <c r="F72" s="41">
        <f>F71+F68</f>
        <v>2760.73944910195</v>
      </c>
      <c r="G72" s="41">
        <f>G71+G68</f>
        <v>5128.6060126508801</v>
      </c>
      <c r="H72" s="41">
        <f>SUM(D72:G72)</f>
        <v>39996.190570402403</v>
      </c>
    </row>
    <row r="73" spans="1:8" ht="16.95" customHeight="1">
      <c r="A73" s="2"/>
      <c r="B73" s="33"/>
      <c r="C73" s="33" t="s">
        <v>93</v>
      </c>
      <c r="D73" s="41"/>
      <c r="E73" s="41"/>
      <c r="F73" s="41"/>
      <c r="G73" s="41"/>
      <c r="H73" s="41"/>
    </row>
    <row r="74" spans="1:8" ht="16.95" customHeight="1">
      <c r="A74" s="2">
        <v>16</v>
      </c>
      <c r="B74" s="2" t="s">
        <v>94</v>
      </c>
      <c r="C74" s="48" t="s">
        <v>95</v>
      </c>
      <c r="D74" s="41">
        <f>D72*20%</f>
        <v>6149.3942916173</v>
      </c>
      <c r="E74" s="41">
        <f>E72*20%</f>
        <v>271.97473011261002</v>
      </c>
      <c r="F74" s="41">
        <f>F72*20%</f>
        <v>552.14788982038897</v>
      </c>
      <c r="G74" s="41">
        <f>G72*20%</f>
        <v>1025.7212025301801</v>
      </c>
      <c r="H74" s="41">
        <f>SUM(D74:G74)</f>
        <v>7999.23811408048</v>
      </c>
    </row>
    <row r="75" spans="1:8" ht="16.95" customHeight="1">
      <c r="A75" s="2"/>
      <c r="B75" s="33"/>
      <c r="C75" s="33" t="s">
        <v>96</v>
      </c>
      <c r="D75" s="41">
        <f>D74</f>
        <v>6149.3942916173</v>
      </c>
      <c r="E75" s="41">
        <f>E74</f>
        <v>271.97473011261002</v>
      </c>
      <c r="F75" s="41">
        <f>F74</f>
        <v>552.14788982038897</v>
      </c>
      <c r="G75" s="41">
        <f>G74</f>
        <v>1025.7212025301801</v>
      </c>
      <c r="H75" s="41">
        <f>SUM(D75:G75)</f>
        <v>7999.23811408048</v>
      </c>
    </row>
    <row r="76" spans="1:8" ht="16.95" customHeight="1">
      <c r="A76" s="2"/>
      <c r="B76" s="33"/>
      <c r="C76" s="33" t="s">
        <v>97</v>
      </c>
      <c r="D76" s="41">
        <f>D75+D72</f>
        <v>36896.3657497038</v>
      </c>
      <c r="E76" s="41">
        <f>E75+E72</f>
        <v>1631.8483806756601</v>
      </c>
      <c r="F76" s="41">
        <f>F75+F72</f>
        <v>3312.8873389223399</v>
      </c>
      <c r="G76" s="41">
        <f>G75+G72</f>
        <v>6154.3272151810597</v>
      </c>
      <c r="H76" s="41">
        <f>SUM(D76:G76)</f>
        <v>47995.428684482897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104</v>
      </c>
      <c r="D13" s="32">
        <v>10972.5</v>
      </c>
      <c r="E13" s="32">
        <v>957.88</v>
      </c>
      <c r="F13" s="32">
        <v>0</v>
      </c>
      <c r="G13" s="32">
        <v>0</v>
      </c>
      <c r="H13" s="32">
        <v>11930.38</v>
      </c>
      <c r="J13" s="20"/>
    </row>
    <row r="14" spans="1:14" ht="16.95" customHeight="1">
      <c r="A14" s="2"/>
      <c r="B14" s="33"/>
      <c r="C14" s="33" t="s">
        <v>105</v>
      </c>
      <c r="D14" s="32">
        <v>10972.5</v>
      </c>
      <c r="E14" s="32">
        <v>957.88</v>
      </c>
      <c r="F14" s="32">
        <v>0</v>
      </c>
      <c r="G14" s="32">
        <v>0</v>
      </c>
      <c r="H14" s="32">
        <v>11930.38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83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83</v>
      </c>
      <c r="D13" s="32">
        <v>0</v>
      </c>
      <c r="E13" s="32">
        <v>0</v>
      </c>
      <c r="F13" s="32">
        <v>0</v>
      </c>
      <c r="G13" s="32">
        <v>1369.83</v>
      </c>
      <c r="H13" s="32">
        <v>1369.83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1369.83</v>
      </c>
      <c r="H14" s="32">
        <v>1369.83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104</v>
      </c>
      <c r="D13" s="32">
        <v>16893.102103050998</v>
      </c>
      <c r="E13" s="32">
        <v>280.69524011248001</v>
      </c>
      <c r="F13" s="32">
        <v>0</v>
      </c>
      <c r="G13" s="32">
        <v>0</v>
      </c>
      <c r="H13" s="32">
        <v>17173.797343163002</v>
      </c>
      <c r="J13" s="20"/>
    </row>
    <row r="14" spans="1:14" ht="16.95" customHeight="1">
      <c r="A14" s="2"/>
      <c r="B14" s="33"/>
      <c r="C14" s="33" t="s">
        <v>105</v>
      </c>
      <c r="D14" s="32">
        <v>16893.102103050998</v>
      </c>
      <c r="E14" s="32">
        <v>280.69524011248001</v>
      </c>
      <c r="F14" s="32">
        <v>0</v>
      </c>
      <c r="G14" s="32">
        <v>0</v>
      </c>
      <c r="H14" s="32">
        <v>17173.797343163002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69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69</v>
      </c>
      <c r="D13" s="32">
        <v>0</v>
      </c>
      <c r="E13" s="32">
        <v>0</v>
      </c>
      <c r="F13" s="32">
        <v>0</v>
      </c>
      <c r="G13" s="32">
        <v>198.89889279846</v>
      </c>
      <c r="H13" s="32">
        <v>198.89889279846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198.89889279846</v>
      </c>
      <c r="H14" s="32">
        <v>198.89889279846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5" sqref="B5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83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83</v>
      </c>
      <c r="D13" s="32">
        <v>0</v>
      </c>
      <c r="E13" s="32">
        <v>0</v>
      </c>
      <c r="F13" s="32">
        <v>0</v>
      </c>
      <c r="G13" s="32">
        <v>1971.8947368421</v>
      </c>
      <c r="H13" s="32">
        <v>1971.8947368421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1971.8947368421</v>
      </c>
      <c r="H14" s="32">
        <v>1971.8947368421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45</v>
      </c>
      <c r="D13" s="32">
        <v>37.762898550724998</v>
      </c>
      <c r="E13" s="32">
        <v>0</v>
      </c>
      <c r="F13" s="32">
        <v>0</v>
      </c>
      <c r="G13" s="32">
        <v>0</v>
      </c>
      <c r="H13" s="32">
        <v>37.762898550724998</v>
      </c>
      <c r="J13" s="20"/>
    </row>
    <row r="14" spans="1:14" ht="16.95" customHeight="1">
      <c r="A14" s="2"/>
      <c r="B14" s="33"/>
      <c r="C14" s="33" t="s">
        <v>105</v>
      </c>
      <c r="D14" s="32">
        <v>37.762898550724998</v>
      </c>
      <c r="E14" s="32">
        <v>0</v>
      </c>
      <c r="F14" s="32">
        <v>0</v>
      </c>
      <c r="G14" s="32">
        <v>0</v>
      </c>
      <c r="H14" s="32">
        <v>37.762898550724998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114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114</v>
      </c>
      <c r="D13" s="32">
        <v>0</v>
      </c>
      <c r="E13" s="32">
        <v>0</v>
      </c>
      <c r="F13" s="32">
        <v>0</v>
      </c>
      <c r="G13" s="32">
        <v>173405.21739129999</v>
      </c>
      <c r="H13" s="32">
        <v>173405.21739129999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173405.21739129999</v>
      </c>
      <c r="H14" s="32">
        <v>173405.21739129999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525-02-01</vt:lpstr>
      <vt:lpstr>ОСР 525-12-01</vt:lpstr>
      <vt:lpstr>ОСР 525-02-01(1)</vt:lpstr>
      <vt:lpstr>ОСР 525-09-01</vt:lpstr>
      <vt:lpstr>ОСР 525-12-01(1)</vt:lpstr>
      <vt:lpstr>ОСР 556-02-01</vt:lpstr>
      <vt:lpstr>ОСР 556-12-01</vt:lpstr>
      <vt:lpstr>ОСР 556-02-01(1)</vt:lpstr>
      <vt:lpstr>ОСР 556-09-01</vt:lpstr>
      <vt:lpstr>ОСР 556-12-01(1)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2025-11-18T07:41:18Z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8536C40AABD44FD9901014D3FB2CFF47_12</vt:lpwstr>
  </property>
  <property fmtid="{D5CDD505-2E9C-101B-9397-08002B2CF9AE}" pid="4" name="KSOProductBuildVer">
    <vt:lpwstr>1049-12.2.0.20795</vt:lpwstr>
  </property>
</Properties>
</file>